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l to be submitted in file 24.03.2021\"/>
    </mc:Choice>
  </mc:AlternateContent>
  <bookViews>
    <workbookView xWindow="0" yWindow="0" windowWidth="24000" windowHeight="9630" activeTab="1"/>
  </bookViews>
  <sheets>
    <sheet name="4.1" sheetId="1" r:id="rId1"/>
    <sheet name="4.2 " sheetId="2" r:id="rId2"/>
  </sheets>
  <definedNames>
    <definedName name="_xlnm.Print_Area" localSheetId="0">'4.1'!$A$1:$I$46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M13" i="2" l="1"/>
  <c r="L13" i="2"/>
  <c r="K13" i="2"/>
  <c r="J13" i="2"/>
  <c r="I13" i="2"/>
  <c r="H13" i="2"/>
  <c r="G13" i="2"/>
  <c r="F13" i="2"/>
  <c r="E13" i="2"/>
  <c r="D13" i="2"/>
  <c r="C13" i="2"/>
  <c r="B13" i="2"/>
  <c r="F41" i="1" l="1"/>
  <c r="E41" i="1"/>
  <c r="B41" i="1"/>
  <c r="F40" i="1"/>
  <c r="E40" i="1"/>
  <c r="B40" i="1"/>
  <c r="G39" i="1"/>
  <c r="D39" i="1"/>
  <c r="G38" i="1"/>
  <c r="D38" i="1"/>
  <c r="G37" i="1"/>
  <c r="D37" i="1"/>
  <c r="G36" i="1"/>
  <c r="D36" i="1"/>
  <c r="G35" i="1"/>
  <c r="D35" i="1"/>
  <c r="G34" i="1"/>
  <c r="D34" i="1"/>
  <c r="G33" i="1"/>
  <c r="D33" i="1"/>
  <c r="G32" i="1"/>
  <c r="D32" i="1"/>
  <c r="G31" i="1"/>
  <c r="D31" i="1"/>
  <c r="G30" i="1"/>
  <c r="D30" i="1"/>
  <c r="I18" i="1"/>
  <c r="H18" i="1"/>
  <c r="E18" i="1"/>
  <c r="C18" i="1"/>
  <c r="B18" i="1"/>
  <c r="I17" i="1"/>
  <c r="H17" i="1"/>
  <c r="E17" i="1"/>
  <c r="D17" i="1"/>
  <c r="C17" i="1"/>
  <c r="B17" i="1"/>
  <c r="G16" i="1"/>
  <c r="G15" i="1"/>
  <c r="G14" i="1"/>
  <c r="G13" i="1"/>
  <c r="G12" i="1"/>
  <c r="G11" i="1"/>
  <c r="G10" i="1"/>
  <c r="G9" i="1"/>
  <c r="G8" i="1"/>
  <c r="G7" i="1"/>
  <c r="D7" i="1"/>
  <c r="D18" i="1" s="1"/>
  <c r="D41" i="1" l="1"/>
  <c r="G40" i="1"/>
  <c r="G17" i="1"/>
  <c r="D40" i="1"/>
  <c r="G18" i="1"/>
</calcChain>
</file>

<file path=xl/sharedStrings.xml><?xml version="1.0" encoding="utf-8"?>
<sst xmlns="http://schemas.openxmlformats.org/spreadsheetml/2006/main" count="102" uniqueCount="54">
  <si>
    <t>Year</t>
  </si>
  <si>
    <t>Gross</t>
  </si>
  <si>
    <t>Exports</t>
  </si>
  <si>
    <t>Net</t>
  </si>
  <si>
    <t>Imports</t>
  </si>
  <si>
    <t>4=(2)-(3)</t>
  </si>
  <si>
    <t>7=(5)-(6)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</si>
  <si>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</si>
  <si>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</si>
  <si>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</si>
  <si>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</si>
  <si>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</si>
  <si>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</si>
  <si>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</si>
  <si>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</si>
  <si>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 xml:space="preserve">2018-19 </t>
  </si>
  <si>
    <t>2019-20 (P)</t>
  </si>
  <si>
    <t>Growth rate of 2019-20 over 2018-19(%)</t>
  </si>
  <si>
    <t>-</t>
  </si>
  <si>
    <t>CAGR 2010-11 to 2019-20 (P)  (%)</t>
  </si>
  <si>
    <t>Natural Gas (BCM)</t>
  </si>
  <si>
    <t>13=(11)-(12)</t>
  </si>
  <si>
    <t>16=(14)-(15)</t>
  </si>
  <si>
    <t>CAGR 2010-11 to 2019-20 (P) (%)</t>
  </si>
  <si>
    <t>(P): Provisional.</t>
  </si>
  <si>
    <t xml:space="preserve">Sources: </t>
  </si>
  <si>
    <t xml:space="preserve">1.  Office of Coal Controller, Ministry of Coal, </t>
  </si>
  <si>
    <t>2.  Ministry of Petroleum &amp; Natural Gas.</t>
  </si>
  <si>
    <t>3.  Central Electricity Authority</t>
  </si>
  <si>
    <t>Electricity</t>
  </si>
  <si>
    <t>2018-19</t>
  </si>
  <si>
    <t>Petrol</t>
  </si>
  <si>
    <t>Kero-sene</t>
  </si>
  <si>
    <t>Aviation Turbine Fuel</t>
  </si>
  <si>
    <t>High Speed Diesel Oil</t>
  </si>
  <si>
    <t>Bitumen</t>
  </si>
  <si>
    <t>Furnace Oil</t>
  </si>
  <si>
    <t>Lubri-cants</t>
  </si>
  <si>
    <t>LPG</t>
  </si>
  <si>
    <t>Coking Coal</t>
  </si>
  <si>
    <t>Petroleum Coke</t>
  </si>
  <si>
    <t>Lignite</t>
  </si>
  <si>
    <t>Increase in  2019-20 over 2018-19 (%)</t>
  </si>
  <si>
    <t>* Annual average of monthly index, Financial Year wise</t>
  </si>
  <si>
    <t>Source :Office of the Economic Advisor, Ministry of Commerce &amp; Industry.</t>
  </si>
  <si>
    <t xml:space="preserve">Table 4.1 (Contd): Yearwise Foreign Trade in Coal, Crude Oil,  Petroleum Products,  Natural Gas and Electricity </t>
  </si>
  <si>
    <t xml:space="preserve">Table 4.1: Yearwise Foreign Trade in Coal, Crude Oil,  Petroleum Products, Natural Gas and Electricity </t>
  </si>
  <si>
    <t xml:space="preserve">                                          </t>
  </si>
  <si>
    <t>Coal   (Million Tonnes)</t>
  </si>
  <si>
    <t>Crude Oil   (Million Tonnes)</t>
  </si>
  <si>
    <t>Petroleum Products (Million Tonnes)</t>
  </si>
  <si>
    <t>Electricity (Gwh)</t>
  </si>
  <si>
    <r>
      <t xml:space="preserve">                                           </t>
    </r>
    <r>
      <rPr>
        <b/>
        <sz val="10"/>
        <rFont val="Times New Roman"/>
        <family val="1"/>
      </rPr>
      <t>(Base Year 2011-12=100)</t>
    </r>
    <r>
      <rPr>
        <b/>
        <sz val="10"/>
        <color indexed="10"/>
        <rFont val="Times New Roman"/>
        <family val="1"/>
      </rPr>
      <t xml:space="preserve"> </t>
    </r>
  </si>
  <si>
    <t>Table  4.2 : Yearwise Wholesale Price Indices of Energy Commodities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</si>
</sst>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(* #,##0_);_(* \(#,##0\);_(* &quot;-&quot;??_);_(@_)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0">
    <xf numFmtId="0" fontId="0" fillId="0" borderId="0" xfId="0"/>
    <xf numFmtId="2" fontId="7" fillId="0" borderId="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166" fontId="6" fillId="0" borderId="0" xfId="0" applyNumberFormat="1" applyFont="1" applyBorder="1" applyAlignment="1">
      <alignment horizontal="right"/>
    </xf>
    <xf numFmtId="0" fontId="0" fillId="0" borderId="0" xfId="0" applyBorder="1"/>
    <xf numFmtId="0" fontId="4" fillId="0" borderId="0" xfId="0" applyFont="1" applyBorder="1" applyAlignment="1"/>
    <xf numFmtId="0" fontId="4" fillId="0" borderId="0" xfId="0" applyFont="1" applyBorder="1" applyAlignment="1">
      <alignment vertical="top" wrapText="1"/>
    </xf>
    <xf numFmtId="0" fontId="2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18" fillId="2" borderId="0" xfId="0" applyFont="1" applyFill="1" applyBorder="1" applyAlignment="1">
      <alignment horizontal="left" vertical="center" wrapText="1"/>
    </xf>
    <xf numFmtId="0" fontId="0" fillId="2" borderId="0" xfId="0" applyFill="1" applyBorder="1"/>
    <xf numFmtId="0" fontId="2" fillId="0" borderId="0" xfId="0" applyFont="1" applyBorder="1" applyAlignment="1">
      <alignment horizontal="left" vertical="center" wrapText="1"/>
    </xf>
    <xf numFmtId="4" fontId="4" fillId="0" borderId="0" xfId="1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2" fontId="6" fillId="0" borderId="13" xfId="2" applyNumberFormat="1" applyFont="1" applyFill="1" applyBorder="1" applyAlignment="1">
      <alignment horizontal="center" vertical="center"/>
    </xf>
    <xf numFmtId="2" fontId="6" fillId="0" borderId="0" xfId="1" applyNumberFormat="1" applyFont="1" applyFill="1" applyBorder="1" applyAlignment="1">
      <alignment horizontal="center"/>
    </xf>
    <xf numFmtId="2" fontId="6" fillId="0" borderId="9" xfId="2" applyNumberFormat="1" applyFont="1" applyFill="1" applyBorder="1" applyAlignment="1">
      <alignment horizontal="right"/>
    </xf>
    <xf numFmtId="2" fontId="6" fillId="0" borderId="0" xfId="1" applyNumberFormat="1" applyFont="1" applyFill="1" applyBorder="1" applyAlignment="1">
      <alignment horizontal="right"/>
    </xf>
    <xf numFmtId="2" fontId="6" fillId="0" borderId="10" xfId="1" applyNumberFormat="1" applyFont="1" applyFill="1" applyBorder="1" applyAlignment="1">
      <alignment horizontal="right" vertical="center"/>
    </xf>
    <xf numFmtId="2" fontId="8" fillId="0" borderId="13" xfId="2" applyNumberFormat="1" applyFont="1" applyFill="1" applyBorder="1" applyAlignment="1">
      <alignment horizontal="center"/>
    </xf>
    <xf numFmtId="2" fontId="6" fillId="0" borderId="13" xfId="2" applyNumberFormat="1" applyFont="1" applyFill="1" applyBorder="1" applyAlignment="1">
      <alignment horizontal="right"/>
    </xf>
    <xf numFmtId="2" fontId="9" fillId="0" borderId="13" xfId="0" applyNumberFormat="1" applyFont="1" applyFill="1" applyBorder="1" applyAlignment="1">
      <alignment horizontal="right"/>
    </xf>
    <xf numFmtId="2" fontId="8" fillId="0" borderId="8" xfId="2" applyNumberFormat="1" applyFont="1" applyFill="1" applyBorder="1" applyAlignment="1">
      <alignment horizontal="center"/>
    </xf>
    <xf numFmtId="2" fontId="6" fillId="0" borderId="12" xfId="2" applyNumberFormat="1" applyFont="1" applyFill="1" applyBorder="1" applyAlignment="1">
      <alignment horizontal="right"/>
    </xf>
    <xf numFmtId="2" fontId="9" fillId="0" borderId="12" xfId="0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horizontal="left" vertical="center" wrapText="1"/>
    </xf>
    <xf numFmtId="2" fontId="4" fillId="0" borderId="7" xfId="1" applyNumberFormat="1" applyFont="1" applyFill="1" applyBorder="1" applyAlignment="1">
      <alignment horizontal="center" vertical="center"/>
    </xf>
    <xf numFmtId="2" fontId="4" fillId="0" borderId="7" xfId="1" quotePrefix="1" applyNumberFormat="1" applyFont="1" applyFill="1" applyBorder="1" applyAlignment="1">
      <alignment horizontal="center" vertical="center"/>
    </xf>
    <xf numFmtId="2" fontId="10" fillId="0" borderId="0" xfId="1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1" fontId="6" fillId="0" borderId="13" xfId="1" applyNumberFormat="1" applyFont="1" applyFill="1" applyBorder="1" applyAlignment="1">
      <alignment horizontal="center"/>
    </xf>
    <xf numFmtId="2" fontId="4" fillId="0" borderId="12" xfId="1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/>
    </xf>
    <xf numFmtId="0" fontId="0" fillId="0" borderId="0" xfId="0" applyFont="1" applyFill="1"/>
    <xf numFmtId="165" fontId="12" fillId="0" borderId="0" xfId="1" applyNumberFormat="1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14" fillId="0" borderId="0" xfId="0" applyFont="1" applyFill="1"/>
    <xf numFmtId="0" fontId="6" fillId="0" borderId="0" xfId="0" applyFont="1" applyFill="1" applyAlignment="1">
      <alignment horizontal="left"/>
    </xf>
    <xf numFmtId="2" fontId="4" fillId="0" borderId="0" xfId="1" applyNumberFormat="1" applyFont="1" applyFill="1" applyBorder="1" applyAlignment="1">
      <alignment horizontal="center" vertical="center"/>
    </xf>
    <xf numFmtId="2" fontId="4" fillId="0" borderId="0" xfId="1" quotePrefix="1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17" fillId="0" borderId="7" xfId="0" applyFont="1" applyFill="1" applyBorder="1" applyAlignment="1">
      <alignment horizontal="center"/>
    </xf>
    <xf numFmtId="0" fontId="6" fillId="0" borderId="8" xfId="0" applyFont="1" applyFill="1" applyBorder="1"/>
    <xf numFmtId="166" fontId="6" fillId="0" borderId="13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left" vertical="center" wrapText="1"/>
    </xf>
    <xf numFmtId="2" fontId="4" fillId="0" borderId="7" xfId="1" applyNumberFormat="1" applyFont="1" applyFill="1" applyBorder="1" applyAlignment="1">
      <alignment horizontal="right" vertical="center"/>
    </xf>
    <xf numFmtId="0" fontId="6" fillId="0" borderId="0" xfId="0" applyFont="1" applyFill="1"/>
    <xf numFmtId="0" fontId="13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right"/>
    </xf>
  </cellXfs>
  <cellStyles count="3">
    <cellStyle name="Comma" xfId="1" builtinId="3"/>
    <cellStyle name="Comma 2 2" xfId="2"/>
    <cellStyle name="Normal" xfId="0" builtinId="0"/>
  </cellStyles>
  <dxfs count="0"/>
  <tableStyles count="0" defaultTableStyle="TableStyleMedium2" defaultPivotStyle="PivotStyleLight16"/>
  <colors>
    <mruColors>
      <color rgb="FFBE18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47"/>
  <sheetViews>
    <sheetView showGridLines="0" workbookViewId="0">
      <selection activeCell="Q18" sqref="Q18"/>
    </sheetView>
  </sheetViews>
  <sheetFormatPr defaultRowHeight="15" x14ac:dyDescent="0.25"/>
  <cols>
    <col min="1" max="1" width="13" customWidth="1"/>
    <col min="2" max="3" width="10.7109375" customWidth="1"/>
    <col min="4" max="4" width="11.140625" customWidth="1"/>
    <col min="5" max="5" width="10.28515625" customWidth="1"/>
    <col min="6" max="6" width="8.5703125" customWidth="1"/>
    <col min="7" max="7" width="10.28515625" style="3" customWidth="1"/>
    <col min="8" max="8" width="10.140625" customWidth="1"/>
    <col min="9" max="9" width="10" customWidth="1"/>
    <col min="10" max="10" width="9.140625" customWidth="1"/>
  </cols>
  <sheetData>
    <row r="1" spans="1:12" ht="40.5" customHeight="1" x14ac:dyDescent="0.25">
      <c r="A1" s="75" t="s">
        <v>46</v>
      </c>
      <c r="B1" s="75"/>
      <c r="C1" s="75"/>
      <c r="D1" s="75"/>
      <c r="E1" s="75"/>
      <c r="F1" s="75"/>
      <c r="G1" s="75"/>
      <c r="H1" s="75"/>
      <c r="I1" s="75"/>
    </row>
    <row r="2" spans="1:12" ht="17.25" customHeight="1" x14ac:dyDescent="0.25">
      <c r="A2" s="76" t="s">
        <v>47</v>
      </c>
      <c r="B2" s="76"/>
      <c r="C2" s="76"/>
      <c r="D2" s="76"/>
      <c r="E2" s="76"/>
      <c r="F2" s="76"/>
      <c r="G2" s="76"/>
      <c r="H2" s="76"/>
      <c r="I2" s="76"/>
    </row>
    <row r="3" spans="1:12" ht="15" customHeight="1" x14ac:dyDescent="0.25">
      <c r="A3" s="15" t="s">
        <v>0</v>
      </c>
      <c r="B3" s="77" t="s">
        <v>48</v>
      </c>
      <c r="C3" s="78"/>
      <c r="D3" s="79"/>
      <c r="E3" s="80" t="s">
        <v>49</v>
      </c>
      <c r="F3" s="81"/>
      <c r="G3" s="82"/>
      <c r="H3" s="83" t="s">
        <v>50</v>
      </c>
      <c r="I3" s="82"/>
    </row>
    <row r="4" spans="1:12" x14ac:dyDescent="0.25">
      <c r="A4" s="16"/>
      <c r="B4" s="15" t="s">
        <v>1</v>
      </c>
      <c r="C4" s="17" t="s">
        <v>2</v>
      </c>
      <c r="D4" s="18" t="s">
        <v>3</v>
      </c>
      <c r="E4" s="19" t="s">
        <v>1</v>
      </c>
      <c r="F4" s="17" t="s">
        <v>2</v>
      </c>
      <c r="G4" s="17" t="s">
        <v>3</v>
      </c>
      <c r="H4" s="19" t="s">
        <v>1</v>
      </c>
      <c r="I4" s="17" t="s">
        <v>2</v>
      </c>
    </row>
    <row r="5" spans="1:12" ht="12.75" customHeight="1" x14ac:dyDescent="0.25">
      <c r="A5" s="16"/>
      <c r="B5" s="16" t="s">
        <v>4</v>
      </c>
      <c r="C5" s="21"/>
      <c r="D5" s="18" t="s">
        <v>4</v>
      </c>
      <c r="E5" s="22" t="s">
        <v>4</v>
      </c>
      <c r="F5" s="23"/>
      <c r="G5" s="23" t="s">
        <v>4</v>
      </c>
      <c r="H5" s="24" t="s">
        <v>4</v>
      </c>
      <c r="I5" s="21"/>
    </row>
    <row r="6" spans="1:12" x14ac:dyDescent="0.25">
      <c r="A6" s="26">
        <v>1</v>
      </c>
      <c r="B6" s="26">
        <v>2</v>
      </c>
      <c r="C6" s="27">
        <v>3</v>
      </c>
      <c r="D6" s="28" t="s">
        <v>5</v>
      </c>
      <c r="E6" s="19">
        <v>5</v>
      </c>
      <c r="F6" s="17">
        <v>6</v>
      </c>
      <c r="G6" s="29" t="s">
        <v>6</v>
      </c>
      <c r="H6" s="30">
        <v>8</v>
      </c>
      <c r="I6" s="31">
        <v>9</v>
      </c>
    </row>
    <row r="7" spans="1:12" ht="15" customHeight="1" x14ac:dyDescent="0.25">
      <c r="A7" s="32" t="s">
        <v>7</v>
      </c>
      <c r="B7" s="33">
        <v>68.917597999999998</v>
      </c>
      <c r="C7" s="33">
        <v>1.88</v>
      </c>
      <c r="D7" s="34">
        <f>B7-C7</f>
        <v>67.037598000000003</v>
      </c>
      <c r="E7" s="35">
        <v>163.595</v>
      </c>
      <c r="F7" s="35">
        <v>0</v>
      </c>
      <c r="G7" s="36">
        <f t="shared" ref="G7:G16" si="0">E7-F7</f>
        <v>163.595</v>
      </c>
      <c r="H7" s="35">
        <v>17.379441280999998</v>
      </c>
      <c r="I7" s="35">
        <v>59.077092999999998</v>
      </c>
      <c r="J7" s="2"/>
      <c r="K7" s="2"/>
      <c r="L7" s="2"/>
    </row>
    <row r="8" spans="1:12" ht="15" customHeight="1" x14ac:dyDescent="0.25">
      <c r="A8" s="32" t="s">
        <v>8</v>
      </c>
      <c r="B8" s="38">
        <v>102.85262600000003</v>
      </c>
      <c r="C8" s="38">
        <v>2.02</v>
      </c>
      <c r="D8" s="34">
        <f t="shared" ref="D8:D16" si="1">B8-C8</f>
        <v>100.83262600000003</v>
      </c>
      <c r="E8" s="39">
        <v>171.729154097221</v>
      </c>
      <c r="F8" s="39">
        <v>0</v>
      </c>
      <c r="G8" s="36">
        <f t="shared" si="0"/>
        <v>171.729154097221</v>
      </c>
      <c r="H8" s="40">
        <v>15.849370446253001</v>
      </c>
      <c r="I8" s="39">
        <v>60.837340519999998</v>
      </c>
      <c r="J8" s="1"/>
      <c r="K8" s="1"/>
      <c r="L8" s="1"/>
    </row>
    <row r="9" spans="1:12" ht="15" customHeight="1" x14ac:dyDescent="0.25">
      <c r="A9" s="32" t="s">
        <v>9</v>
      </c>
      <c r="B9" s="38">
        <v>145.785</v>
      </c>
      <c r="C9" s="38">
        <v>2.4430000000000001</v>
      </c>
      <c r="D9" s="34">
        <f t="shared" si="1"/>
        <v>143.34199999999998</v>
      </c>
      <c r="E9" s="39">
        <v>184.79524788937999</v>
      </c>
      <c r="F9" s="39">
        <v>0</v>
      </c>
      <c r="G9" s="36">
        <f t="shared" si="0"/>
        <v>184.79524788937999</v>
      </c>
      <c r="H9" s="40">
        <v>16.354119653000001</v>
      </c>
      <c r="I9" s="39">
        <v>63.407761975930008</v>
      </c>
      <c r="J9" s="1"/>
      <c r="K9" s="1"/>
      <c r="L9" s="1"/>
    </row>
    <row r="10" spans="1:12" ht="15" customHeight="1" x14ac:dyDescent="0.25">
      <c r="A10" s="32" t="s">
        <v>10</v>
      </c>
      <c r="B10" s="38">
        <v>166.857</v>
      </c>
      <c r="C10" s="38">
        <v>2.1880000000000002</v>
      </c>
      <c r="D10" s="34">
        <f t="shared" si="1"/>
        <v>164.66900000000001</v>
      </c>
      <c r="E10" s="39">
        <v>189.23820178337502</v>
      </c>
      <c r="F10" s="39">
        <v>0</v>
      </c>
      <c r="G10" s="36">
        <f t="shared" si="0"/>
        <v>189.23820178337502</v>
      </c>
      <c r="H10" s="40">
        <v>16.697004688</v>
      </c>
      <c r="I10" s="39">
        <v>67.864014699800009</v>
      </c>
    </row>
    <row r="11" spans="1:12" ht="15" customHeight="1" x14ac:dyDescent="0.25">
      <c r="A11" s="32" t="s">
        <v>11</v>
      </c>
      <c r="B11" s="38">
        <v>212.10300000000001</v>
      </c>
      <c r="C11" s="38">
        <v>1.238</v>
      </c>
      <c r="D11" s="34">
        <f t="shared" si="1"/>
        <v>210.86500000000001</v>
      </c>
      <c r="E11" s="39">
        <v>189.43485654402394</v>
      </c>
      <c r="F11" s="39">
        <v>0</v>
      </c>
      <c r="G11" s="36">
        <f t="shared" si="0"/>
        <v>189.43485654402394</v>
      </c>
      <c r="H11" s="40">
        <v>21.301161557</v>
      </c>
      <c r="I11" s="39">
        <v>63.931857026299994</v>
      </c>
    </row>
    <row r="12" spans="1:12" ht="15" customHeight="1" x14ac:dyDescent="0.25">
      <c r="A12" s="32" t="s">
        <v>12</v>
      </c>
      <c r="B12" s="38">
        <v>203.94900000000001</v>
      </c>
      <c r="C12" s="38">
        <v>1.575</v>
      </c>
      <c r="D12" s="34">
        <f t="shared" si="1"/>
        <v>202.37400000000002</v>
      </c>
      <c r="E12" s="39">
        <v>202.85049173136341</v>
      </c>
      <c r="F12" s="39">
        <v>0</v>
      </c>
      <c r="G12" s="36">
        <f t="shared" si="0"/>
        <v>202.85049173136341</v>
      </c>
      <c r="H12" s="40">
        <v>29.455754196099996</v>
      </c>
      <c r="I12" s="39">
        <v>60.538562213000006</v>
      </c>
    </row>
    <row r="13" spans="1:12" ht="15" customHeight="1" x14ac:dyDescent="0.25">
      <c r="A13" s="32" t="s">
        <v>13</v>
      </c>
      <c r="B13" s="41">
        <v>190.953</v>
      </c>
      <c r="C13" s="38">
        <v>1.7729999999999999</v>
      </c>
      <c r="D13" s="34">
        <f t="shared" si="1"/>
        <v>189.18</v>
      </c>
      <c r="E13" s="39">
        <v>213.93182953023481</v>
      </c>
      <c r="F13" s="39">
        <v>0</v>
      </c>
      <c r="G13" s="36">
        <f t="shared" si="0"/>
        <v>213.93182953023481</v>
      </c>
      <c r="H13" s="40">
        <v>36.287225948000007</v>
      </c>
      <c r="I13" s="39">
        <v>65.51346949068099</v>
      </c>
    </row>
    <row r="14" spans="1:12" ht="15" customHeight="1" x14ac:dyDescent="0.25">
      <c r="A14" s="32" t="s">
        <v>14</v>
      </c>
      <c r="B14" s="41">
        <v>208.273</v>
      </c>
      <c r="C14" s="38">
        <v>1.5029999999999999</v>
      </c>
      <c r="D14" s="34">
        <f t="shared" si="1"/>
        <v>206.77</v>
      </c>
      <c r="E14" s="39">
        <v>220.43279203083119</v>
      </c>
      <c r="F14" s="39">
        <v>0</v>
      </c>
      <c r="G14" s="36">
        <f t="shared" si="0"/>
        <v>220.43279203083119</v>
      </c>
      <c r="H14" s="40">
        <v>35.460834880927038</v>
      </c>
      <c r="I14" s="39">
        <v>66.832729412250004</v>
      </c>
    </row>
    <row r="15" spans="1:12" ht="15" customHeight="1" x14ac:dyDescent="0.25">
      <c r="A15" s="32" t="s">
        <v>15</v>
      </c>
      <c r="B15" s="41">
        <v>235.24</v>
      </c>
      <c r="C15" s="38">
        <v>1.3129999999999999</v>
      </c>
      <c r="D15" s="34">
        <f t="shared" si="1"/>
        <v>233.92700000000002</v>
      </c>
      <c r="E15" s="39">
        <v>226.49761635146422</v>
      </c>
      <c r="F15" s="39">
        <v>0</v>
      </c>
      <c r="G15" s="36">
        <f t="shared" si="0"/>
        <v>226.49761635146422</v>
      </c>
      <c r="H15" s="40">
        <v>33.348324303199995</v>
      </c>
      <c r="I15" s="39">
        <v>61.095732773732657</v>
      </c>
    </row>
    <row r="16" spans="1:12" ht="15" customHeight="1" x14ac:dyDescent="0.25">
      <c r="A16" s="32" t="s">
        <v>16</v>
      </c>
      <c r="B16" s="41">
        <v>248.53700000000001</v>
      </c>
      <c r="C16" s="38">
        <v>1.0472999999999999</v>
      </c>
      <c r="D16" s="34">
        <f t="shared" si="1"/>
        <v>247.4897</v>
      </c>
      <c r="E16" s="42">
        <v>226.95466551568413</v>
      </c>
      <c r="F16" s="42">
        <v>0</v>
      </c>
      <c r="G16" s="36">
        <f t="shared" si="0"/>
        <v>226.95466551568413</v>
      </c>
      <c r="H16" s="43">
        <v>43.787610787399998</v>
      </c>
      <c r="I16" s="42">
        <v>65.685236175397208</v>
      </c>
    </row>
    <row r="17" spans="1:9" ht="41.25" customHeight="1" x14ac:dyDescent="0.25">
      <c r="A17" s="44" t="s">
        <v>17</v>
      </c>
      <c r="B17" s="45">
        <f>+(B15-B14)/B14*100</f>
        <v>12.947909714653369</v>
      </c>
      <c r="C17" s="45">
        <f>+(C15-C14)/C14*100</f>
        <v>-12.641383898868927</v>
      </c>
      <c r="D17" s="45">
        <f t="shared" ref="D17:I17" si="2">+(D16-D15)/D15*100</f>
        <v>5.7978343671316166</v>
      </c>
      <c r="E17" s="45">
        <f t="shared" si="2"/>
        <v>0.20178983407520326</v>
      </c>
      <c r="F17" s="46" t="s">
        <v>18</v>
      </c>
      <c r="G17" s="45">
        <f t="shared" si="2"/>
        <v>0.20178983407520326</v>
      </c>
      <c r="H17" s="45">
        <f t="shared" si="2"/>
        <v>31.303781231365452</v>
      </c>
      <c r="I17" s="45">
        <f t="shared" si="2"/>
        <v>7.5119868332895257</v>
      </c>
    </row>
    <row r="18" spans="1:9" ht="39" customHeight="1" x14ac:dyDescent="0.25">
      <c r="A18" s="44" t="s">
        <v>19</v>
      </c>
      <c r="B18" s="45">
        <f>((B16/B7)^(1/9)-1)*100</f>
        <v>15.317616587337346</v>
      </c>
      <c r="C18" s="45">
        <f t="shared" ref="C18:I18" si="3">((C16/C7)^(1/9)-1)*100</f>
        <v>-6.2938404004764354</v>
      </c>
      <c r="D18" s="45">
        <f t="shared" si="3"/>
        <v>15.618284312245102</v>
      </c>
      <c r="E18" s="45">
        <f t="shared" si="3"/>
        <v>3.7042524966230728</v>
      </c>
      <c r="F18" s="46" t="s">
        <v>18</v>
      </c>
      <c r="G18" s="45">
        <f t="shared" si="3"/>
        <v>3.7042524966230728</v>
      </c>
      <c r="H18" s="45">
        <f t="shared" si="3"/>
        <v>10.812972381591868</v>
      </c>
      <c r="I18" s="45">
        <f t="shared" si="3"/>
        <v>1.1850886570649033</v>
      </c>
    </row>
    <row r="19" spans="1:9" ht="17.25" customHeight="1" x14ac:dyDescent="0.25">
      <c r="A19" s="55" t="s">
        <v>24</v>
      </c>
      <c r="B19" s="62"/>
      <c r="C19" s="62"/>
      <c r="D19" s="62"/>
      <c r="E19" s="62"/>
      <c r="F19" s="63"/>
      <c r="G19" s="62"/>
      <c r="H19" s="62"/>
      <c r="I19" s="62"/>
    </row>
    <row r="20" spans="1:9" ht="17.25" customHeight="1" x14ac:dyDescent="0.25">
      <c r="A20" s="58" t="s">
        <v>25</v>
      </c>
      <c r="B20" s="62"/>
      <c r="C20" s="62"/>
      <c r="D20" s="62"/>
      <c r="E20" s="62"/>
      <c r="F20" s="63"/>
      <c r="G20" s="62"/>
      <c r="H20" s="62"/>
      <c r="I20" s="62"/>
    </row>
    <row r="21" spans="1:9" ht="17.25" customHeight="1" x14ac:dyDescent="0.25">
      <c r="A21" s="60" t="s">
        <v>26</v>
      </c>
      <c r="B21" s="62"/>
      <c r="C21" s="62"/>
      <c r="D21" s="62"/>
      <c r="E21" s="62"/>
      <c r="F21" s="63"/>
      <c r="G21" s="62"/>
      <c r="H21" s="62"/>
      <c r="I21" s="62"/>
    </row>
    <row r="22" spans="1:9" ht="17.25" customHeight="1" x14ac:dyDescent="0.25">
      <c r="A22" s="58" t="s">
        <v>27</v>
      </c>
      <c r="B22" s="62"/>
      <c r="C22" s="62"/>
      <c r="D22" s="62"/>
      <c r="E22" s="62"/>
      <c r="F22" s="63"/>
      <c r="G22" s="62"/>
      <c r="H22" s="62"/>
      <c r="I22" s="62"/>
    </row>
    <row r="23" spans="1:9" ht="15.75" x14ac:dyDescent="0.25">
      <c r="A23" s="58" t="s">
        <v>28</v>
      </c>
      <c r="B23" s="47"/>
      <c r="C23" s="47"/>
      <c r="D23" s="47"/>
      <c r="E23" s="47"/>
      <c r="F23" s="47"/>
      <c r="G23" s="47"/>
      <c r="H23" s="47"/>
      <c r="I23" s="47"/>
    </row>
    <row r="24" spans="1:9" ht="15" customHeight="1" x14ac:dyDescent="0.25">
      <c r="A24" s="75" t="s">
        <v>45</v>
      </c>
      <c r="B24" s="75"/>
      <c r="C24" s="75"/>
      <c r="D24" s="75"/>
      <c r="E24" s="75"/>
      <c r="F24" s="75"/>
      <c r="G24" s="75"/>
      <c r="H24" s="48"/>
      <c r="I24" s="48"/>
    </row>
    <row r="25" spans="1:9" ht="34.5" customHeight="1" x14ac:dyDescent="0.25">
      <c r="A25" s="75"/>
      <c r="B25" s="75"/>
      <c r="C25" s="75"/>
      <c r="D25" s="75"/>
      <c r="E25" s="75"/>
      <c r="F25" s="75"/>
      <c r="G25" s="75"/>
      <c r="H25" s="48"/>
      <c r="I25" s="48"/>
    </row>
    <row r="26" spans="1:9" ht="21.75" customHeight="1" x14ac:dyDescent="0.25">
      <c r="A26" s="15" t="s">
        <v>0</v>
      </c>
      <c r="B26" s="84" t="s">
        <v>20</v>
      </c>
      <c r="C26" s="85"/>
      <c r="D26" s="86"/>
      <c r="E26" s="84" t="s">
        <v>51</v>
      </c>
      <c r="F26" s="87"/>
      <c r="G26" s="86"/>
      <c r="H26" s="49"/>
      <c r="I26" s="49"/>
    </row>
    <row r="27" spans="1:9" x14ac:dyDescent="0.25">
      <c r="A27" s="16"/>
      <c r="B27" s="15" t="s">
        <v>1</v>
      </c>
      <c r="C27" s="17" t="s">
        <v>2</v>
      </c>
      <c r="D27" s="20" t="s">
        <v>3</v>
      </c>
      <c r="E27" s="19" t="s">
        <v>1</v>
      </c>
      <c r="F27" s="17" t="s">
        <v>2</v>
      </c>
      <c r="G27" s="20" t="s">
        <v>3</v>
      </c>
      <c r="H27" s="49"/>
      <c r="I27" s="49"/>
    </row>
    <row r="28" spans="1:9" x14ac:dyDescent="0.25">
      <c r="A28" s="16"/>
      <c r="B28" s="51" t="s">
        <v>4</v>
      </c>
      <c r="C28" s="21"/>
      <c r="D28" s="25" t="s">
        <v>4</v>
      </c>
      <c r="E28" s="24" t="s">
        <v>4</v>
      </c>
      <c r="F28" s="21"/>
      <c r="G28" s="25" t="s">
        <v>4</v>
      </c>
      <c r="H28" s="49"/>
      <c r="I28" s="49"/>
    </row>
    <row r="29" spans="1:9" x14ac:dyDescent="0.25">
      <c r="A29" s="26">
        <v>1</v>
      </c>
      <c r="B29" s="26">
        <v>11</v>
      </c>
      <c r="C29" s="26">
        <v>12</v>
      </c>
      <c r="D29" s="26" t="s">
        <v>21</v>
      </c>
      <c r="E29" s="26">
        <v>14</v>
      </c>
      <c r="F29" s="26">
        <v>15</v>
      </c>
      <c r="G29" s="26" t="s">
        <v>22</v>
      </c>
      <c r="H29" s="49"/>
      <c r="I29" s="49"/>
    </row>
    <row r="30" spans="1:9" ht="15" customHeight="1" x14ac:dyDescent="0.25">
      <c r="A30" s="52" t="s">
        <v>7</v>
      </c>
      <c r="B30" s="35">
        <v>12.93</v>
      </c>
      <c r="C30" s="35">
        <v>0</v>
      </c>
      <c r="D30" s="37">
        <f>B30-C30</f>
        <v>12.93</v>
      </c>
      <c r="E30" s="53">
        <v>5610.92</v>
      </c>
      <c r="F30" s="53">
        <v>128.46</v>
      </c>
      <c r="G30" s="53">
        <f>E30-F30</f>
        <v>5482.46</v>
      </c>
      <c r="H30" s="49"/>
      <c r="I30" s="49"/>
    </row>
    <row r="31" spans="1:9" ht="15" customHeight="1" x14ac:dyDescent="0.25">
      <c r="A31" s="52" t="s">
        <v>8</v>
      </c>
      <c r="B31" s="40">
        <v>17.997333624870201</v>
      </c>
      <c r="C31" s="39">
        <v>0</v>
      </c>
      <c r="D31" s="37">
        <f>B31-C31</f>
        <v>17.997333624870201</v>
      </c>
      <c r="E31" s="53">
        <v>5252.7</v>
      </c>
      <c r="F31" s="53">
        <v>134.75</v>
      </c>
      <c r="G31" s="53">
        <f t="shared" ref="G31:G39" si="4">E31-F31</f>
        <v>5117.95</v>
      </c>
      <c r="H31" s="49"/>
      <c r="I31" s="49"/>
    </row>
    <row r="32" spans="1:9" ht="15" customHeight="1" x14ac:dyDescent="0.25">
      <c r="A32" s="52" t="s">
        <v>9</v>
      </c>
      <c r="B32" s="40">
        <v>17.614399539818521</v>
      </c>
      <c r="C32" s="39">
        <v>0</v>
      </c>
      <c r="D32" s="37">
        <f t="shared" ref="D32:D39" si="5">B32-C32</f>
        <v>17.614399539818521</v>
      </c>
      <c r="E32" s="53">
        <v>4794.5</v>
      </c>
      <c r="F32" s="53">
        <v>153.53</v>
      </c>
      <c r="G32" s="53">
        <f t="shared" si="4"/>
        <v>4640.97</v>
      </c>
      <c r="H32" s="49"/>
      <c r="I32" s="49"/>
    </row>
    <row r="33" spans="1:9" ht="15" customHeight="1" x14ac:dyDescent="0.25">
      <c r="A33" s="52" t="s">
        <v>10</v>
      </c>
      <c r="B33" s="40">
        <v>17.800797802276925</v>
      </c>
      <c r="C33" s="39">
        <v>0</v>
      </c>
      <c r="D33" s="37">
        <f t="shared" si="5"/>
        <v>17.800797802276925</v>
      </c>
      <c r="E33" s="53">
        <v>5597.9</v>
      </c>
      <c r="F33" s="53">
        <v>1651</v>
      </c>
      <c r="G33" s="53">
        <f t="shared" si="4"/>
        <v>3946.8999999999996</v>
      </c>
      <c r="H33" s="49"/>
      <c r="I33" s="49"/>
    </row>
    <row r="34" spans="1:9" ht="15" customHeight="1" x14ac:dyDescent="0.25">
      <c r="A34" s="52" t="s">
        <v>11</v>
      </c>
      <c r="B34" s="40">
        <v>18.606529815330337</v>
      </c>
      <c r="C34" s="39">
        <v>0</v>
      </c>
      <c r="D34" s="37">
        <f t="shared" si="5"/>
        <v>18.606529815330337</v>
      </c>
      <c r="E34" s="53">
        <v>5007.74</v>
      </c>
      <c r="F34" s="53">
        <v>4432.7602800000004</v>
      </c>
      <c r="G34" s="53">
        <f t="shared" si="4"/>
        <v>574.97971999999936</v>
      </c>
      <c r="H34" s="49"/>
      <c r="I34" s="49"/>
    </row>
    <row r="35" spans="1:9" ht="15" customHeight="1" x14ac:dyDescent="0.25">
      <c r="A35" s="52" t="s">
        <v>12</v>
      </c>
      <c r="B35" s="40">
        <v>21.388273157442317</v>
      </c>
      <c r="C35" s="39">
        <v>0</v>
      </c>
      <c r="D35" s="37">
        <f t="shared" si="5"/>
        <v>21.388273157442317</v>
      </c>
      <c r="E35" s="53">
        <v>5244.21</v>
      </c>
      <c r="F35" s="53">
        <v>5150.3000452999995</v>
      </c>
      <c r="G35" s="53">
        <f t="shared" si="4"/>
        <v>93.909954700000526</v>
      </c>
      <c r="H35" s="49"/>
      <c r="I35" s="49"/>
    </row>
    <row r="36" spans="1:9" ht="15" customHeight="1" x14ac:dyDescent="0.25">
      <c r="A36" s="52" t="s">
        <v>13</v>
      </c>
      <c r="B36" s="40">
        <v>24.848992618968182</v>
      </c>
      <c r="C36" s="39">
        <v>0</v>
      </c>
      <c r="D36" s="37">
        <f t="shared" si="5"/>
        <v>24.848992618968182</v>
      </c>
      <c r="E36" s="53">
        <v>5617.3</v>
      </c>
      <c r="F36" s="53">
        <v>6710.1867269999993</v>
      </c>
      <c r="G36" s="53">
        <f t="shared" si="4"/>
        <v>-1092.8867269999992</v>
      </c>
      <c r="H36" s="49"/>
      <c r="I36" s="49"/>
    </row>
    <row r="37" spans="1:9" ht="15" customHeight="1" x14ac:dyDescent="0.25">
      <c r="A37" s="52" t="s">
        <v>14</v>
      </c>
      <c r="B37" s="40">
        <v>27.438951466006877</v>
      </c>
      <c r="C37" s="39">
        <v>0</v>
      </c>
      <c r="D37" s="37">
        <f t="shared" si="5"/>
        <v>27.438951466006877</v>
      </c>
      <c r="E37" s="53">
        <v>5072.08</v>
      </c>
      <c r="F37" s="53">
        <v>7202.86</v>
      </c>
      <c r="G37" s="53">
        <f t="shared" si="4"/>
        <v>-2130.7799999999997</v>
      </c>
      <c r="H37" s="49"/>
      <c r="I37" s="49"/>
    </row>
    <row r="38" spans="1:9" ht="15" customHeight="1" x14ac:dyDescent="0.25">
      <c r="A38" s="52" t="s">
        <v>15</v>
      </c>
      <c r="B38" s="40">
        <v>28.740457768307444</v>
      </c>
      <c r="C38" s="39">
        <v>0</v>
      </c>
      <c r="D38" s="37">
        <f t="shared" si="5"/>
        <v>28.740457768307444</v>
      </c>
      <c r="E38" s="53">
        <v>4395.8599999999997</v>
      </c>
      <c r="F38" s="53">
        <v>8468.9389699999992</v>
      </c>
      <c r="G38" s="53">
        <f t="shared" si="4"/>
        <v>-4073.0789699999996</v>
      </c>
      <c r="H38" s="49"/>
      <c r="I38" s="49"/>
    </row>
    <row r="39" spans="1:9" ht="15" customHeight="1" x14ac:dyDescent="0.25">
      <c r="A39" s="52" t="s">
        <v>16</v>
      </c>
      <c r="B39" s="43">
        <v>33.886819469502328</v>
      </c>
      <c r="C39" s="42">
        <v>0</v>
      </c>
      <c r="D39" s="37">
        <f t="shared" si="5"/>
        <v>33.886819469502328</v>
      </c>
      <c r="E39" s="53">
        <v>6350.6</v>
      </c>
      <c r="F39" s="53">
        <v>9490.91</v>
      </c>
      <c r="G39" s="53">
        <f t="shared" si="4"/>
        <v>-3140.3099999999995</v>
      </c>
      <c r="H39" s="49"/>
      <c r="I39" s="49"/>
    </row>
    <row r="40" spans="1:9" ht="42.75" customHeight="1" x14ac:dyDescent="0.25">
      <c r="A40" s="44" t="s">
        <v>17</v>
      </c>
      <c r="B40" s="54">
        <f>(B39-B38)/B38*100</f>
        <v>17.906331703838966</v>
      </c>
      <c r="C40" s="46" t="s">
        <v>18</v>
      </c>
      <c r="D40" s="45">
        <f>(D39-D38)/D38*100</f>
        <v>17.906331703838966</v>
      </c>
      <c r="E40" s="45">
        <f>(E39-E38)/E38*100</f>
        <v>44.467749200384013</v>
      </c>
      <c r="F40" s="45">
        <f>(F39-F38)/F38*100</f>
        <v>12.067285330785667</v>
      </c>
      <c r="G40" s="45">
        <f>(G39-G38)/G38*100</f>
        <v>-22.900831947287294</v>
      </c>
      <c r="H40" s="49"/>
      <c r="I40" s="49"/>
    </row>
    <row r="41" spans="1:9" ht="42.75" customHeight="1" x14ac:dyDescent="0.25">
      <c r="A41" s="44" t="s">
        <v>23</v>
      </c>
      <c r="B41" s="45">
        <f>((B39/B30)^(1/9)-1)*100</f>
        <v>11.299311044594296</v>
      </c>
      <c r="C41" s="46" t="s">
        <v>18</v>
      </c>
      <c r="D41" s="45">
        <f>((D39/D30)^(1/9)-1)*100</f>
        <v>11.299311044594296</v>
      </c>
      <c r="E41" s="45">
        <f t="shared" ref="E41:F41" si="6">((E39/E30)^(1/9)-1)*100</f>
        <v>1.3854495936772571</v>
      </c>
      <c r="F41" s="45">
        <f t="shared" si="6"/>
        <v>61.293010723137172</v>
      </c>
      <c r="G41" s="46" t="s">
        <v>18</v>
      </c>
      <c r="H41" s="49"/>
      <c r="I41" s="49"/>
    </row>
    <row r="42" spans="1:9" x14ac:dyDescent="0.25">
      <c r="A42" s="55" t="s">
        <v>24</v>
      </c>
      <c r="B42" s="56"/>
      <c r="C42" s="57"/>
      <c r="D42" s="55"/>
      <c r="E42" s="55"/>
      <c r="F42" s="56"/>
      <c r="G42" s="55"/>
      <c r="H42" s="49"/>
      <c r="I42" s="49"/>
    </row>
    <row r="43" spans="1:9" x14ac:dyDescent="0.25">
      <c r="A43" s="58" t="s">
        <v>25</v>
      </c>
      <c r="B43" s="55"/>
      <c r="C43" s="55"/>
      <c r="D43" s="55"/>
      <c r="E43" s="56"/>
      <c r="F43" s="56"/>
      <c r="G43" s="59"/>
      <c r="H43" s="49"/>
      <c r="I43" s="49"/>
    </row>
    <row r="44" spans="1:9" x14ac:dyDescent="0.25">
      <c r="A44" s="60" t="s">
        <v>26</v>
      </c>
      <c r="B44" s="55"/>
      <c r="C44" s="55"/>
      <c r="D44" s="56"/>
      <c r="E44" s="56"/>
      <c r="F44" s="56"/>
      <c r="G44" s="59"/>
      <c r="H44" s="49"/>
      <c r="I44" s="49"/>
    </row>
    <row r="45" spans="1:9" x14ac:dyDescent="0.25">
      <c r="A45" s="58" t="s">
        <v>27</v>
      </c>
      <c r="B45" s="61"/>
      <c r="C45" s="61"/>
      <c r="D45" s="49"/>
      <c r="E45" s="49"/>
      <c r="F45" s="49"/>
      <c r="G45" s="50"/>
      <c r="H45" s="49"/>
      <c r="I45" s="49"/>
    </row>
    <row r="46" spans="1:9" x14ac:dyDescent="0.25">
      <c r="A46" s="58" t="s">
        <v>28</v>
      </c>
      <c r="B46" s="49"/>
      <c r="C46" s="49"/>
      <c r="D46" s="49"/>
      <c r="E46" s="49"/>
      <c r="F46" s="49"/>
      <c r="G46" s="50"/>
      <c r="H46" s="49"/>
      <c r="I46" s="49"/>
    </row>
    <row r="47" spans="1:9" x14ac:dyDescent="0.25">
      <c r="A47" s="49"/>
      <c r="B47" s="49"/>
      <c r="C47" s="49"/>
      <c r="D47" s="49"/>
      <c r="E47" s="49"/>
      <c r="F47" s="49"/>
      <c r="G47" s="50"/>
      <c r="H47" s="49"/>
      <c r="I47" s="49"/>
    </row>
  </sheetData>
  <mergeCells count="8">
    <mergeCell ref="A24:G25"/>
    <mergeCell ref="B26:D26"/>
    <mergeCell ref="E26:G26"/>
    <mergeCell ref="A1:I1"/>
    <mergeCell ref="A2:I2"/>
    <mergeCell ref="B3:D3"/>
    <mergeCell ref="E3:G3"/>
    <mergeCell ref="H3:I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M40"/>
  <sheetViews>
    <sheetView showGridLines="0" tabSelected="1" workbookViewId="0">
      <selection activeCell="N10" sqref="N10"/>
    </sheetView>
  </sheetViews>
  <sheetFormatPr defaultColWidth="9.140625" defaultRowHeight="15" x14ac:dyDescent="0.25"/>
  <cols>
    <col min="1" max="1" width="10.85546875" customWidth="1"/>
    <col min="2" max="2" width="7" customWidth="1"/>
    <col min="3" max="3" width="7.28515625" customWidth="1"/>
    <col min="4" max="4" width="7.5703125" customWidth="1"/>
    <col min="5" max="8" width="7.42578125" customWidth="1"/>
    <col min="9" max="9" width="6" customWidth="1"/>
    <col min="10" max="10" width="7.28515625" customWidth="1"/>
    <col min="11" max="11" width="10.5703125" customWidth="1"/>
    <col min="12" max="12" width="6.7109375" customWidth="1"/>
  </cols>
  <sheetData>
    <row r="1" spans="1:13" ht="21.75" customHeight="1" x14ac:dyDescent="0.25">
      <c r="A1" s="88" t="s">
        <v>53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x14ac:dyDescent="0.25">
      <c r="A2" s="89" t="s">
        <v>52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51" customHeight="1" x14ac:dyDescent="0.25">
      <c r="A3" s="64" t="s">
        <v>0</v>
      </c>
      <c r="B3" s="65" t="s">
        <v>31</v>
      </c>
      <c r="C3" s="65" t="s">
        <v>32</v>
      </c>
      <c r="D3" s="65" t="s">
        <v>33</v>
      </c>
      <c r="E3" s="65" t="s">
        <v>34</v>
      </c>
      <c r="F3" s="65" t="s">
        <v>35</v>
      </c>
      <c r="G3" s="65" t="s">
        <v>36</v>
      </c>
      <c r="H3" s="65" t="s">
        <v>37</v>
      </c>
      <c r="I3" s="66" t="s">
        <v>38</v>
      </c>
      <c r="J3" s="67" t="s">
        <v>39</v>
      </c>
      <c r="K3" s="67" t="s">
        <v>40</v>
      </c>
      <c r="L3" s="67" t="s">
        <v>41</v>
      </c>
      <c r="M3" s="67" t="s">
        <v>29</v>
      </c>
    </row>
    <row r="4" spans="1:13" x14ac:dyDescent="0.25">
      <c r="A4" s="26">
        <v>1</v>
      </c>
      <c r="B4" s="27">
        <v>2</v>
      </c>
      <c r="C4" s="27">
        <v>3</v>
      </c>
      <c r="D4" s="27">
        <v>4</v>
      </c>
      <c r="E4" s="27">
        <v>5</v>
      </c>
      <c r="F4" s="27">
        <v>6</v>
      </c>
      <c r="G4" s="27">
        <v>7</v>
      </c>
      <c r="H4" s="27">
        <v>8</v>
      </c>
      <c r="I4" s="27">
        <v>9</v>
      </c>
      <c r="J4" s="68">
        <v>10</v>
      </c>
      <c r="K4" s="68">
        <v>11</v>
      </c>
      <c r="L4" s="68">
        <v>12</v>
      </c>
      <c r="M4" s="68">
        <v>13</v>
      </c>
    </row>
    <row r="5" spans="1:13" x14ac:dyDescent="0.25">
      <c r="A5" s="69" t="s">
        <v>9</v>
      </c>
      <c r="B5" s="70">
        <v>114.9</v>
      </c>
      <c r="C5" s="70">
        <v>107.1</v>
      </c>
      <c r="D5" s="70">
        <v>112.6</v>
      </c>
      <c r="E5" s="70">
        <v>111.6</v>
      </c>
      <c r="F5" s="70">
        <v>101.3</v>
      </c>
      <c r="G5" s="70">
        <v>107.7</v>
      </c>
      <c r="H5" s="70">
        <v>109.6</v>
      </c>
      <c r="I5" s="70">
        <v>107.8</v>
      </c>
      <c r="J5" s="70">
        <v>100</v>
      </c>
      <c r="K5" s="70">
        <v>99.4</v>
      </c>
      <c r="L5" s="70">
        <v>98.9</v>
      </c>
      <c r="M5" s="70">
        <v>100.5</v>
      </c>
    </row>
    <row r="6" spans="1:13" x14ac:dyDescent="0.25">
      <c r="A6" s="69" t="s">
        <v>10</v>
      </c>
      <c r="B6" s="70">
        <v>124.6</v>
      </c>
      <c r="C6" s="70">
        <v>109.3</v>
      </c>
      <c r="D6" s="70">
        <v>119.7</v>
      </c>
      <c r="E6" s="70">
        <v>126.3</v>
      </c>
      <c r="F6" s="70">
        <v>112.1</v>
      </c>
      <c r="G6" s="70">
        <v>111.5</v>
      </c>
      <c r="H6" s="70">
        <v>114.2</v>
      </c>
      <c r="I6" s="70">
        <v>118.6</v>
      </c>
      <c r="J6" s="70">
        <v>101.2</v>
      </c>
      <c r="K6" s="70">
        <v>92.8</v>
      </c>
      <c r="L6" s="70">
        <v>99.2</v>
      </c>
      <c r="M6" s="70">
        <v>103.6</v>
      </c>
    </row>
    <row r="7" spans="1:13" x14ac:dyDescent="0.25">
      <c r="A7" s="69" t="s">
        <v>11</v>
      </c>
      <c r="B7" s="70">
        <v>108.6</v>
      </c>
      <c r="C7" s="70">
        <v>103.5</v>
      </c>
      <c r="D7" s="70">
        <v>105.1</v>
      </c>
      <c r="E7" s="70">
        <v>114.8</v>
      </c>
      <c r="F7" s="70">
        <v>106.1</v>
      </c>
      <c r="G7" s="70">
        <v>93.6</v>
      </c>
      <c r="H7" s="70">
        <v>118.8</v>
      </c>
      <c r="I7" s="70">
        <v>103.5</v>
      </c>
      <c r="J7" s="70">
        <v>101.4</v>
      </c>
      <c r="K7" s="70">
        <v>94.3</v>
      </c>
      <c r="L7" s="70">
        <v>99.2</v>
      </c>
      <c r="M7" s="70">
        <v>105.7</v>
      </c>
    </row>
    <row r="8" spans="1:13" x14ac:dyDescent="0.25">
      <c r="A8" s="69" t="s">
        <v>12</v>
      </c>
      <c r="B8" s="70">
        <v>75.7</v>
      </c>
      <c r="C8" s="70">
        <v>88.4</v>
      </c>
      <c r="D8" s="70">
        <v>69.5</v>
      </c>
      <c r="E8" s="70">
        <v>73.400000000000006</v>
      </c>
      <c r="F8" s="70">
        <v>77.099999999999994</v>
      </c>
      <c r="G8" s="70">
        <v>54.3</v>
      </c>
      <c r="H8" s="70">
        <v>120.8</v>
      </c>
      <c r="I8" s="70">
        <v>76.7</v>
      </c>
      <c r="J8" s="70">
        <v>101.4</v>
      </c>
      <c r="K8" s="70">
        <v>78.3</v>
      </c>
      <c r="L8" s="70">
        <v>94.7</v>
      </c>
      <c r="M8" s="70">
        <v>105.3</v>
      </c>
    </row>
    <row r="9" spans="1:13" x14ac:dyDescent="0.25">
      <c r="A9" s="69" t="s">
        <v>13</v>
      </c>
      <c r="B9" s="70">
        <v>72.400000000000006</v>
      </c>
      <c r="C9" s="70">
        <v>94.3</v>
      </c>
      <c r="D9" s="70">
        <v>69.3</v>
      </c>
      <c r="E9" s="70">
        <v>74.400000000000006</v>
      </c>
      <c r="F9" s="70">
        <v>68</v>
      </c>
      <c r="G9" s="70">
        <v>58.1</v>
      </c>
      <c r="H9" s="70">
        <v>116.8</v>
      </c>
      <c r="I9" s="70">
        <v>72</v>
      </c>
      <c r="J9" s="70">
        <v>108.2</v>
      </c>
      <c r="K9" s="70">
        <v>93</v>
      </c>
      <c r="L9" s="70">
        <v>90.2</v>
      </c>
      <c r="M9" s="70">
        <v>104.2</v>
      </c>
    </row>
    <row r="10" spans="1:13" x14ac:dyDescent="0.25">
      <c r="A10" s="69" t="s">
        <v>14</v>
      </c>
      <c r="B10" s="70">
        <v>80.3</v>
      </c>
      <c r="C10" s="70">
        <v>117.8</v>
      </c>
      <c r="D10" s="70">
        <v>78.7</v>
      </c>
      <c r="E10" s="70">
        <v>84.4</v>
      </c>
      <c r="F10" s="70">
        <v>71.3</v>
      </c>
      <c r="G10" s="70">
        <v>68.8</v>
      </c>
      <c r="H10" s="70">
        <v>114</v>
      </c>
      <c r="I10" s="70">
        <v>82.2</v>
      </c>
      <c r="J10" s="70">
        <v>134.1</v>
      </c>
      <c r="K10" s="70">
        <v>117.2</v>
      </c>
      <c r="L10" s="70">
        <v>104.2</v>
      </c>
      <c r="M10" s="70">
        <v>103.7</v>
      </c>
    </row>
    <row r="11" spans="1:13" x14ac:dyDescent="0.25">
      <c r="A11" s="69" t="s">
        <v>30</v>
      </c>
      <c r="B11" s="70">
        <v>88.4</v>
      </c>
      <c r="C11" s="70">
        <v>152.4</v>
      </c>
      <c r="D11" s="70">
        <v>102.8</v>
      </c>
      <c r="E11" s="70">
        <v>97.1</v>
      </c>
      <c r="F11" s="70">
        <v>85.6</v>
      </c>
      <c r="G11" s="70">
        <v>94.7</v>
      </c>
      <c r="H11" s="70">
        <v>124.8</v>
      </c>
      <c r="I11" s="70">
        <v>92.1</v>
      </c>
      <c r="J11" s="70">
        <v>132.9</v>
      </c>
      <c r="K11" s="70">
        <v>149.69999999999999</v>
      </c>
      <c r="L11" s="70">
        <v>120.3</v>
      </c>
      <c r="M11" s="70">
        <v>109.6</v>
      </c>
    </row>
    <row r="12" spans="1:13" x14ac:dyDescent="0.25">
      <c r="A12" s="69" t="s">
        <v>16</v>
      </c>
      <c r="B12" s="70">
        <v>85.6</v>
      </c>
      <c r="C12" s="70">
        <v>172.8</v>
      </c>
      <c r="D12" s="70">
        <v>97.2</v>
      </c>
      <c r="E12" s="70">
        <v>93.7</v>
      </c>
      <c r="F12" s="70">
        <v>82.8</v>
      </c>
      <c r="G12" s="70">
        <v>81</v>
      </c>
      <c r="H12" s="70">
        <v>131.69999999999999</v>
      </c>
      <c r="I12" s="70">
        <v>84.5</v>
      </c>
      <c r="J12" s="70">
        <v>138.1</v>
      </c>
      <c r="K12" s="70">
        <v>128.6</v>
      </c>
      <c r="L12" s="70">
        <v>129.1</v>
      </c>
      <c r="M12" s="70">
        <v>111.8</v>
      </c>
    </row>
    <row r="13" spans="1:13" ht="51" x14ac:dyDescent="0.25">
      <c r="A13" s="71" t="s">
        <v>42</v>
      </c>
      <c r="B13" s="72">
        <f>((B12-B11)/B11)*100</f>
        <v>-3.1674208144796503</v>
      </c>
      <c r="C13" s="72">
        <f t="shared" ref="C13:M13" si="0">((C12-C11)/C11)*100</f>
        <v>13.385826771653548</v>
      </c>
      <c r="D13" s="72">
        <f t="shared" si="0"/>
        <v>-5.4474708171206174</v>
      </c>
      <c r="E13" s="72">
        <f t="shared" si="0"/>
        <v>-3.5015447991760986</v>
      </c>
      <c r="F13" s="72">
        <f t="shared" si="0"/>
        <v>-3.2710280373831746</v>
      </c>
      <c r="G13" s="72">
        <f t="shared" si="0"/>
        <v>-14.466737064413943</v>
      </c>
      <c r="H13" s="72">
        <f t="shared" si="0"/>
        <v>5.5288461538461471</v>
      </c>
      <c r="I13" s="72">
        <f t="shared" si="0"/>
        <v>-8.2519001085776278</v>
      </c>
      <c r="J13" s="72">
        <f t="shared" si="0"/>
        <v>3.9127163280662063</v>
      </c>
      <c r="K13" s="72">
        <f t="shared" si="0"/>
        <v>-14.094856379425517</v>
      </c>
      <c r="L13" s="72">
        <f t="shared" si="0"/>
        <v>7.3150457190357416</v>
      </c>
      <c r="M13" s="72">
        <f t="shared" si="0"/>
        <v>2.0072992700729952</v>
      </c>
    </row>
    <row r="14" spans="1:13" x14ac:dyDescent="0.25">
      <c r="A14" s="73" t="s">
        <v>43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</row>
    <row r="15" spans="1:13" x14ac:dyDescent="0.25">
      <c r="A15" s="74" t="s">
        <v>44</v>
      </c>
      <c r="B15" s="73"/>
      <c r="C15" s="73"/>
      <c r="D15" s="73"/>
      <c r="E15" s="73"/>
      <c r="F15" s="73"/>
      <c r="G15" s="73"/>
      <c r="H15" s="73"/>
      <c r="I15" s="73"/>
      <c r="J15" s="49"/>
      <c r="K15" s="49"/>
      <c r="L15" s="49"/>
      <c r="M15" s="49"/>
    </row>
    <row r="16" spans="1:13" ht="18" customHeight="1" x14ac:dyDescent="0.25"/>
    <row r="26" spans="9:12" x14ac:dyDescent="0.25">
      <c r="I26" s="6"/>
    </row>
    <row r="27" spans="9:12" x14ac:dyDescent="0.25">
      <c r="I27" s="7"/>
      <c r="K27" s="8"/>
      <c r="L27" s="9"/>
    </row>
    <row r="28" spans="9:12" x14ac:dyDescent="0.25">
      <c r="I28" s="10"/>
      <c r="J28" s="5"/>
      <c r="K28" s="8"/>
      <c r="L28" s="9"/>
    </row>
    <row r="29" spans="9:12" x14ac:dyDescent="0.25">
      <c r="I29" s="4"/>
      <c r="J29" s="5"/>
      <c r="K29" s="8"/>
      <c r="L29" s="9"/>
    </row>
    <row r="30" spans="9:12" x14ac:dyDescent="0.25">
      <c r="I30" s="4"/>
      <c r="J30" s="5"/>
      <c r="K30" s="8"/>
      <c r="L30" s="9"/>
    </row>
    <row r="31" spans="9:12" x14ac:dyDescent="0.25">
      <c r="I31" s="4"/>
      <c r="J31" s="5"/>
      <c r="K31" s="8"/>
      <c r="L31" s="9"/>
    </row>
    <row r="32" spans="9:12" x14ac:dyDescent="0.25">
      <c r="I32" s="4"/>
      <c r="J32" s="5"/>
      <c r="K32" s="8"/>
      <c r="L32" s="9"/>
    </row>
    <row r="33" spans="9:12" x14ac:dyDescent="0.25">
      <c r="I33" s="4"/>
      <c r="J33" s="5"/>
      <c r="K33" s="8"/>
      <c r="L33" s="9"/>
    </row>
    <row r="34" spans="9:12" x14ac:dyDescent="0.25">
      <c r="I34" s="4"/>
      <c r="J34" s="5"/>
      <c r="K34" s="8"/>
      <c r="L34" s="9"/>
    </row>
    <row r="35" spans="9:12" x14ac:dyDescent="0.25">
      <c r="I35" s="4"/>
      <c r="J35" s="5"/>
      <c r="K35" s="8"/>
      <c r="L35" s="9"/>
    </row>
    <row r="36" spans="9:12" x14ac:dyDescent="0.25">
      <c r="I36" s="4"/>
      <c r="J36" s="5"/>
      <c r="K36" s="8"/>
      <c r="L36" s="9"/>
    </row>
    <row r="37" spans="9:12" x14ac:dyDescent="0.25">
      <c r="I37" s="4"/>
      <c r="J37" s="5"/>
      <c r="K37" s="8"/>
      <c r="L37" s="9"/>
    </row>
    <row r="38" spans="9:12" x14ac:dyDescent="0.25">
      <c r="I38" s="4"/>
      <c r="J38" s="5"/>
      <c r="K38" s="11"/>
      <c r="L38" s="12"/>
    </row>
    <row r="39" spans="9:12" x14ac:dyDescent="0.25">
      <c r="I39" s="4"/>
      <c r="J39" s="5"/>
      <c r="K39" s="13"/>
      <c r="L39" s="5"/>
    </row>
    <row r="40" spans="9:12" x14ac:dyDescent="0.25">
      <c r="I40" s="14"/>
      <c r="J40" s="5"/>
      <c r="K40" s="5"/>
      <c r="L40" s="5"/>
    </row>
  </sheetData>
  <mergeCells count="2">
    <mergeCell ref="A1:M1"/>
    <mergeCell ref="A2:M2"/>
  </mergeCells>
  <pageMargins left="0.7" right="0.7" top="0.75" bottom="0.75" header="0.3" footer="0.3"/>
  <pageSetup paperSize="9" scale="1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4.1</vt:lpstr>
      <vt:lpstr>4.2 </vt:lpstr>
      <vt:lpstr>'4.1'!Print_Area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ESD</dc:creator>
  <cp:lastModifiedBy>Windows User</cp:lastModifiedBy>
  <dcterms:created xsi:type="dcterms:W3CDTF">2021-02-23T08:30:27Z</dcterms:created>
  <dcterms:modified xsi:type="dcterms:W3CDTF">2021-03-26T08:30:38Z</dcterms:modified>
</cp:coreProperties>
</file>